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令和07年度\050_管財G\300 電力自由化・電気入札関連\入札関係\R7年度\11月入札\001_入札事務\001_R07.11 入札事務（②～④こども園）\R7.11.00　入札事務（②～④日新・三城・荒崎こども園）\HP\kodomoen_koukoku\"/>
    </mc:Choice>
  </mc:AlternateContent>
  <xr:revisionPtr revIDLastSave="0" documentId="13_ncr:1_{0FD488DD-67F8-4D33-8EFC-43A476A5076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別紙3" sheetId="5" r:id="rId1"/>
    <sheet name="Sheet1" sheetId="6" r:id="rId2"/>
  </sheets>
  <definedNames>
    <definedName name="_xlnm.Print_Area" localSheetId="0">別紙3!$A$1:$O$25</definedName>
    <definedName name="_xlnm.Print_Titles" localSheetId="0">別紙3!$6:$9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" i="5" l="1"/>
  <c r="M12" i="5"/>
  <c r="J14" i="5"/>
  <c r="J13" i="5"/>
  <c r="J12" i="5"/>
  <c r="G12" i="5"/>
  <c r="G14" i="5" l="1"/>
  <c r="G13" i="5"/>
  <c r="H15" i="5"/>
  <c r="E15" i="5"/>
  <c r="D15" i="5"/>
  <c r="K14" i="5" l="1"/>
  <c r="M14" i="5" s="1"/>
  <c r="K13" i="5"/>
  <c r="K12" i="5"/>
  <c r="G15" i="5" l="1"/>
  <c r="J15" i="5"/>
  <c r="M15" i="5"/>
  <c r="K15" i="5"/>
  <c r="N14" i="5"/>
  <c r="O14" i="5" s="1"/>
  <c r="N13" i="5"/>
  <c r="O13" i="5" s="1"/>
  <c r="R10" i="6"/>
  <c r="R11" i="6"/>
  <c r="R12" i="6"/>
  <c r="R13" i="6"/>
  <c r="R14" i="6"/>
  <c r="R9" i="6"/>
  <c r="N12" i="5" l="1"/>
  <c r="O12" i="5" s="1"/>
  <c r="O15" i="5" s="1"/>
  <c r="O19" i="5" s="1"/>
  <c r="N15" i="5" l="1"/>
</calcChain>
</file>

<file path=xl/sharedStrings.xml><?xml version="1.0" encoding="utf-8"?>
<sst xmlns="http://schemas.openxmlformats.org/spreadsheetml/2006/main" count="66" uniqueCount="62">
  <si>
    <t>№</t>
    <phoneticPr fontId="1"/>
  </si>
  <si>
    <t>施設名</t>
    <rPh sb="0" eb="2">
      <t>シセツ</t>
    </rPh>
    <rPh sb="2" eb="3">
      <t>メイ</t>
    </rPh>
    <phoneticPr fontId="4"/>
  </si>
  <si>
    <t>記入上の注意点等</t>
    <rPh sb="0" eb="2">
      <t>キニュウ</t>
    </rPh>
    <rPh sb="2" eb="3">
      <t>ジョウ</t>
    </rPh>
    <rPh sb="4" eb="7">
      <t>チュウイテン</t>
    </rPh>
    <rPh sb="7" eb="8">
      <t>トウ</t>
    </rPh>
    <phoneticPr fontId="1"/>
  </si>
  <si>
    <t>７　電力量料金入札単価には、燃料費調整単価及び再生可能エネルギー発電促進賦課金単価を含まない。</t>
    <rPh sb="2" eb="4">
      <t>デンリョク</t>
    </rPh>
    <rPh sb="4" eb="5">
      <t>リョウ</t>
    </rPh>
    <rPh sb="5" eb="7">
      <t>リョウキン</t>
    </rPh>
    <rPh sb="7" eb="9">
      <t>ニュウサツ</t>
    </rPh>
    <rPh sb="9" eb="11">
      <t>タンカ</t>
    </rPh>
    <rPh sb="14" eb="17">
      <t>ネンリョウヒ</t>
    </rPh>
    <rPh sb="17" eb="19">
      <t>チョウセイ</t>
    </rPh>
    <rPh sb="19" eb="21">
      <t>タンカ</t>
    </rPh>
    <rPh sb="21" eb="22">
      <t>オヨ</t>
    </rPh>
    <rPh sb="23" eb="25">
      <t>サイセイ</t>
    </rPh>
    <rPh sb="25" eb="27">
      <t>カノウ</t>
    </rPh>
    <rPh sb="32" eb="34">
      <t>ハツデン</t>
    </rPh>
    <rPh sb="34" eb="36">
      <t>ソクシン</t>
    </rPh>
    <rPh sb="36" eb="39">
      <t>フカキン</t>
    </rPh>
    <rPh sb="39" eb="41">
      <t>タンカ</t>
    </rPh>
    <rPh sb="42" eb="43">
      <t>フク</t>
    </rPh>
    <phoneticPr fontId="1"/>
  </si>
  <si>
    <t>従量　夏季</t>
    <rPh sb="0" eb="2">
      <t>ジュウリョウ</t>
    </rPh>
    <rPh sb="3" eb="5">
      <t>カキ</t>
    </rPh>
    <phoneticPr fontId="1"/>
  </si>
  <si>
    <t>従量　その他季</t>
    <rPh sb="0" eb="2">
      <t>ジュウリョウ</t>
    </rPh>
    <rPh sb="5" eb="6">
      <t>タ</t>
    </rPh>
    <rPh sb="6" eb="7">
      <t>キ</t>
    </rPh>
    <phoneticPr fontId="1"/>
  </si>
  <si>
    <t>合計</t>
    <rPh sb="0" eb="2">
      <t>ゴウケイ</t>
    </rPh>
    <phoneticPr fontId="1"/>
  </si>
  <si>
    <t>基本料金</t>
    <phoneticPr fontId="1"/>
  </si>
  <si>
    <t>電気料金</t>
    <rPh sb="0" eb="2">
      <t>デンキ</t>
    </rPh>
    <rPh sb="2" eb="4">
      <t>リョウキン</t>
    </rPh>
    <phoneticPr fontId="1"/>
  </si>
  <si>
    <t>３　基本料金入札単価及び電力量料金入札単価に、１円未満の端数を含むことができる。</t>
    <rPh sb="2" eb="4">
      <t>キホン</t>
    </rPh>
    <rPh sb="4" eb="6">
      <t>リョウキン</t>
    </rPh>
    <rPh sb="6" eb="8">
      <t>ニュウサツ</t>
    </rPh>
    <rPh sb="8" eb="10">
      <t>タンカ</t>
    </rPh>
    <rPh sb="10" eb="11">
      <t>オヨ</t>
    </rPh>
    <rPh sb="12" eb="14">
      <t>デンリョク</t>
    </rPh>
    <rPh sb="14" eb="15">
      <t>リョウ</t>
    </rPh>
    <rPh sb="15" eb="17">
      <t>リョウキン</t>
    </rPh>
    <rPh sb="17" eb="19">
      <t>ニュウサツ</t>
    </rPh>
    <rPh sb="19" eb="21">
      <t>タンカ</t>
    </rPh>
    <rPh sb="24" eb="25">
      <t>エン</t>
    </rPh>
    <rPh sb="25" eb="27">
      <t>ミマン</t>
    </rPh>
    <rPh sb="28" eb="30">
      <t>ハスウ</t>
    </rPh>
    <rPh sb="31" eb="32">
      <t>フク</t>
    </rPh>
    <phoneticPr fontId="1"/>
  </si>
  <si>
    <t>入札金額算定書</t>
    <rPh sb="0" eb="2">
      <t>ニュウサツ</t>
    </rPh>
    <rPh sb="2" eb="4">
      <t>キンガク</t>
    </rPh>
    <rPh sb="4" eb="6">
      <t>サンテイ</t>
    </rPh>
    <rPh sb="6" eb="7">
      <t>ショ</t>
    </rPh>
    <phoneticPr fontId="1"/>
  </si>
  <si>
    <t>予定
契約電力
（KW）
①</t>
    <rPh sb="0" eb="2">
      <t>ヨテイ</t>
    </rPh>
    <rPh sb="3" eb="5">
      <t>ケイヤク</t>
    </rPh>
    <rPh sb="5" eb="7">
      <t>デンリョク</t>
    </rPh>
    <phoneticPr fontId="1"/>
  </si>
  <si>
    <t>予定使用
電力量
（Kwh/12か月）
②</t>
    <rPh sb="0" eb="2">
      <t>ヨテイ</t>
    </rPh>
    <rPh sb="2" eb="4">
      <t>シヨウ</t>
    </rPh>
    <rPh sb="5" eb="7">
      <t>デンリョク</t>
    </rPh>
    <rPh sb="7" eb="8">
      <t>リョウ</t>
    </rPh>
    <rPh sb="17" eb="18">
      <t>ツキ</t>
    </rPh>
    <phoneticPr fontId="1"/>
  </si>
  <si>
    <t>電力量料金（季節区分）</t>
    <rPh sb="0" eb="2">
      <t>デンリョク</t>
    </rPh>
    <rPh sb="2" eb="3">
      <t>リョウ</t>
    </rPh>
    <rPh sb="3" eb="5">
      <t>リョウキン</t>
    </rPh>
    <rPh sb="6" eb="8">
      <t>キセツ</t>
    </rPh>
    <rPh sb="8" eb="10">
      <t>クブン</t>
    </rPh>
    <phoneticPr fontId="1"/>
  </si>
  <si>
    <t xml:space="preserve">
電気料金
合計
（税込）
【円/12か月】
⑫＝④＋⑪</t>
    <rPh sb="10" eb="12">
      <t>ゼイコミ</t>
    </rPh>
    <phoneticPr fontId="1"/>
  </si>
  <si>
    <t>基本料金
入札単価
（税込）
【円・月/KW】
③</t>
    <rPh sb="0" eb="2">
      <t>キホン</t>
    </rPh>
    <rPh sb="2" eb="4">
      <t>リョウキン</t>
    </rPh>
    <rPh sb="5" eb="7">
      <t>ニュウサツ</t>
    </rPh>
    <rPh sb="7" eb="9">
      <t>タンカ</t>
    </rPh>
    <rPh sb="11" eb="13">
      <t>ゼイコミ</t>
    </rPh>
    <phoneticPr fontId="1"/>
  </si>
  <si>
    <r>
      <t xml:space="preserve">電力量料金
合計
（税込）
【円/12か月】
</t>
    </r>
    <r>
      <rPr>
        <b/>
        <sz val="11"/>
        <rFont val="ＭＳ Ｐゴシック"/>
        <family val="3"/>
        <charset val="128"/>
        <scheme val="minor"/>
      </rPr>
      <t xml:space="preserve">
⑪</t>
    </r>
    <r>
      <rPr>
        <b/>
        <sz val="12"/>
        <rFont val="ＭＳ Ｐゴシック"/>
        <family val="3"/>
        <charset val="128"/>
        <scheme val="minor"/>
      </rPr>
      <t>＝⑦＋⑩</t>
    </r>
    <rPh sb="10" eb="12">
      <t>ゼイコミ</t>
    </rPh>
    <phoneticPr fontId="1"/>
  </si>
  <si>
    <t>予定使用
電力量
【Kwh】
⑤</t>
    <rPh sb="0" eb="2">
      <t>ヨテイ</t>
    </rPh>
    <rPh sb="2" eb="4">
      <t>シヨウ</t>
    </rPh>
    <rPh sb="5" eb="7">
      <t>デンリョク</t>
    </rPh>
    <rPh sb="7" eb="8">
      <t>リョウ</t>
    </rPh>
    <phoneticPr fontId="1"/>
  </si>
  <si>
    <t>電力量料金
入札単価
（税込）
【円/Kwh】
⑥</t>
    <rPh sb="0" eb="2">
      <t>デンリョク</t>
    </rPh>
    <rPh sb="2" eb="3">
      <t>リョウ</t>
    </rPh>
    <rPh sb="3" eb="5">
      <t>リョウキン</t>
    </rPh>
    <rPh sb="6" eb="8">
      <t>ニュウサツ</t>
    </rPh>
    <rPh sb="8" eb="9">
      <t>タン</t>
    </rPh>
    <rPh sb="12" eb="14">
      <t>ゼイコミ</t>
    </rPh>
    <phoneticPr fontId="1"/>
  </si>
  <si>
    <t>小計
（税込）
【円】
⑦＝⑤×⑥</t>
    <rPh sb="0" eb="2">
      <t>ショウケイ</t>
    </rPh>
    <rPh sb="4" eb="6">
      <t>ゼイコミ</t>
    </rPh>
    <rPh sb="9" eb="10">
      <t>エン</t>
    </rPh>
    <phoneticPr fontId="1"/>
  </si>
  <si>
    <t>予定使用
電力量
【Kwh】
⑧</t>
    <rPh sb="0" eb="2">
      <t>ヨテイ</t>
    </rPh>
    <rPh sb="2" eb="4">
      <t>シヨウ</t>
    </rPh>
    <rPh sb="5" eb="7">
      <t>デンリョク</t>
    </rPh>
    <rPh sb="7" eb="8">
      <t>リョウ</t>
    </rPh>
    <phoneticPr fontId="1"/>
  </si>
  <si>
    <t>電力量料金
入札単価
（税込）
【円/Kwh】
⑨</t>
    <rPh sb="0" eb="2">
      <t>デンリョク</t>
    </rPh>
    <rPh sb="2" eb="3">
      <t>リョウ</t>
    </rPh>
    <rPh sb="3" eb="5">
      <t>リョウキン</t>
    </rPh>
    <rPh sb="6" eb="8">
      <t>ニュウサツ</t>
    </rPh>
    <rPh sb="8" eb="9">
      <t>タン</t>
    </rPh>
    <rPh sb="12" eb="14">
      <t>ゼイコミ</t>
    </rPh>
    <phoneticPr fontId="1"/>
  </si>
  <si>
    <t>小計
（税込）
【円】
⑩＝⑧×⑨</t>
    <rPh sb="0" eb="2">
      <t>ショウケイ</t>
    </rPh>
    <rPh sb="4" eb="6">
      <t>ゼイコミ</t>
    </rPh>
    <rPh sb="9" eb="10">
      <t>エン</t>
    </rPh>
    <phoneticPr fontId="1"/>
  </si>
  <si>
    <t>１　本書は入札書に添付し、入札書に使用する印鑑で割印を行うこと。</t>
    <rPh sb="2" eb="4">
      <t>ホンショ</t>
    </rPh>
    <rPh sb="5" eb="7">
      <t>ニュウサツ</t>
    </rPh>
    <rPh sb="7" eb="8">
      <t>ショ</t>
    </rPh>
    <rPh sb="9" eb="11">
      <t>テンプ</t>
    </rPh>
    <rPh sb="13" eb="15">
      <t>ニュウサツ</t>
    </rPh>
    <rPh sb="15" eb="16">
      <t>ショ</t>
    </rPh>
    <rPh sb="17" eb="19">
      <t>シヨウ</t>
    </rPh>
    <rPh sb="21" eb="23">
      <t>インカン</t>
    </rPh>
    <rPh sb="24" eb="25">
      <t>ワ</t>
    </rPh>
    <rPh sb="25" eb="26">
      <t>イン</t>
    </rPh>
    <rPh sb="27" eb="28">
      <t>オコナ</t>
    </rPh>
    <phoneticPr fontId="1"/>
  </si>
  <si>
    <t>　ただし、電気料金合計【⑫】欄は、計算結果に１円未満の端数が生じたときは、その端数全額を切り捨てた額とする。</t>
    <rPh sb="14" eb="15">
      <t>ラン</t>
    </rPh>
    <phoneticPr fontId="1"/>
  </si>
  <si>
    <t>５　入札金額の算定にあたっては、予定使用電力及び予定使用電力量に基づき算出することとし、力率割引は考慮しないものとする。</t>
    <rPh sb="2" eb="4">
      <t>ニュウサツ</t>
    </rPh>
    <rPh sb="4" eb="6">
      <t>キンガク</t>
    </rPh>
    <rPh sb="7" eb="9">
      <t>サンテイ</t>
    </rPh>
    <rPh sb="16" eb="18">
      <t>ヨテイ</t>
    </rPh>
    <rPh sb="18" eb="20">
      <t>シヨウ</t>
    </rPh>
    <rPh sb="20" eb="22">
      <t>デンリョク</t>
    </rPh>
    <rPh sb="22" eb="23">
      <t>オヨ</t>
    </rPh>
    <rPh sb="24" eb="26">
      <t>ヨテイ</t>
    </rPh>
    <rPh sb="26" eb="28">
      <t>シヨウ</t>
    </rPh>
    <rPh sb="28" eb="30">
      <t>デンリョク</t>
    </rPh>
    <rPh sb="30" eb="31">
      <t>リョウ</t>
    </rPh>
    <rPh sb="32" eb="33">
      <t>モト</t>
    </rPh>
    <rPh sb="35" eb="37">
      <t>サンシュツ</t>
    </rPh>
    <rPh sb="44" eb="46">
      <t>リキリツ</t>
    </rPh>
    <rPh sb="46" eb="48">
      <t>ワリビキ</t>
    </rPh>
    <rPh sb="49" eb="51">
      <t>コウリョ</t>
    </rPh>
    <phoneticPr fontId="1"/>
  </si>
  <si>
    <t>６　電力量料金入札単価は、契約プランに応じて、季節、時間等の区分毎に記入すること。</t>
    <rPh sb="2" eb="4">
      <t>デンリョク</t>
    </rPh>
    <rPh sb="4" eb="5">
      <t>リョウ</t>
    </rPh>
    <rPh sb="5" eb="7">
      <t>リョウキン</t>
    </rPh>
    <rPh sb="7" eb="9">
      <t>ニュウサツ</t>
    </rPh>
    <rPh sb="9" eb="11">
      <t>タンカ</t>
    </rPh>
    <rPh sb="13" eb="15">
      <t>ケイヤク</t>
    </rPh>
    <rPh sb="19" eb="20">
      <t>オウ</t>
    </rPh>
    <rPh sb="23" eb="25">
      <t>キセツ</t>
    </rPh>
    <rPh sb="26" eb="28">
      <t>ジカン</t>
    </rPh>
    <rPh sb="28" eb="29">
      <t>トウ</t>
    </rPh>
    <rPh sb="30" eb="32">
      <t>クブン</t>
    </rPh>
    <rPh sb="32" eb="33">
      <t>ゴト</t>
    </rPh>
    <rPh sb="34" eb="36">
      <t>キニュウ</t>
    </rPh>
    <phoneticPr fontId="1"/>
  </si>
  <si>
    <t>大垣市役所庁舎</t>
  </si>
  <si>
    <t>高圧業務用電力ＦＲプランＡ</t>
  </si>
  <si>
    <t>日新幼保園</t>
  </si>
  <si>
    <t>三城幼保園</t>
  </si>
  <si>
    <t>荒崎幼保園</t>
  </si>
  <si>
    <t>鶴見排水機場</t>
  </si>
  <si>
    <t>高圧電力プランＬ</t>
  </si>
  <si>
    <t>大井排水機場</t>
  </si>
  <si>
    <t>№</t>
  </si>
  <si>
    <t>施設名等</t>
  </si>
  <si>
    <t>基準契約種別</t>
  </si>
  <si>
    <t>予定契約</t>
  </si>
  <si>
    <t>電力（KW）</t>
  </si>
  <si>
    <t>予定年間使用電力量（Kwh）</t>
  </si>
  <si>
    <t>R4.10</t>
  </si>
  <si>
    <t>R4.11</t>
  </si>
  <si>
    <t>R4.12</t>
  </si>
  <si>
    <t>R5.1</t>
  </si>
  <si>
    <t>R5.2</t>
  </si>
  <si>
    <t>R5.3</t>
  </si>
  <si>
    <t>R5.4</t>
  </si>
  <si>
    <t>R5.5</t>
  </si>
  <si>
    <t>R5.6</t>
  </si>
  <si>
    <t>R5.7</t>
  </si>
  <si>
    <t>R5.8</t>
  </si>
  <si>
    <t>R5.9</t>
  </si>
  <si>
    <t>電気料金総価（税抜）＝入札価格　　【円/12か月】　　⑬</t>
    <phoneticPr fontId="1"/>
  </si>
  <si>
    <t>２　入札金額算定書の【⑬】欄の金額と入札書に記入する金額が一致すること。</t>
    <rPh sb="2" eb="4">
      <t>ニュウサツ</t>
    </rPh>
    <rPh sb="4" eb="6">
      <t>キンガク</t>
    </rPh>
    <rPh sb="6" eb="8">
      <t>サンテイ</t>
    </rPh>
    <rPh sb="8" eb="9">
      <t>ショ</t>
    </rPh>
    <rPh sb="13" eb="14">
      <t>ラン</t>
    </rPh>
    <rPh sb="15" eb="17">
      <t>キンガク</t>
    </rPh>
    <rPh sb="18" eb="20">
      <t>ニュウサツ</t>
    </rPh>
    <rPh sb="20" eb="21">
      <t>ショ</t>
    </rPh>
    <rPh sb="22" eb="24">
      <t>キニュウ</t>
    </rPh>
    <rPh sb="26" eb="28">
      <t>キンガク</t>
    </rPh>
    <rPh sb="29" eb="31">
      <t>イッチ</t>
    </rPh>
    <phoneticPr fontId="1"/>
  </si>
  <si>
    <t>小計
（税込）
【円/12月】
④＝①×③×12×0.85</t>
    <rPh sb="0" eb="2">
      <t>ショウケイ</t>
    </rPh>
    <rPh sb="4" eb="6">
      <t>ゼイコミ</t>
    </rPh>
    <phoneticPr fontId="1"/>
  </si>
  <si>
    <t>４　基本料金の小計【④】欄及び電力量料金の合計【⑪】は小数点第三位以下切り捨てとする。</t>
    <rPh sb="2" eb="4">
      <t>キホン</t>
    </rPh>
    <rPh sb="4" eb="6">
      <t>リョウキン</t>
    </rPh>
    <rPh sb="7" eb="9">
      <t>ショウケイ</t>
    </rPh>
    <rPh sb="12" eb="13">
      <t>ラン</t>
    </rPh>
    <rPh sb="13" eb="14">
      <t>オヨ</t>
    </rPh>
    <rPh sb="15" eb="17">
      <t>デンリョク</t>
    </rPh>
    <rPh sb="17" eb="18">
      <t>リョウ</t>
    </rPh>
    <rPh sb="18" eb="20">
      <t>リョウキン</t>
    </rPh>
    <rPh sb="21" eb="23">
      <t>ゴウケイ</t>
    </rPh>
    <rPh sb="27" eb="30">
      <t>ショウスウテン</t>
    </rPh>
    <rPh sb="30" eb="33">
      <t>ダイサンイ</t>
    </rPh>
    <rPh sb="33" eb="35">
      <t>イカ</t>
    </rPh>
    <rPh sb="35" eb="36">
      <t>キ</t>
    </rPh>
    <rPh sb="37" eb="38">
      <t>ス</t>
    </rPh>
    <phoneticPr fontId="1"/>
  </si>
  <si>
    <t xml:space="preserve">契約期間
（R7年12月
　～R8年11月）
</t>
    <rPh sb="0" eb="2">
      <t>ケイヤク</t>
    </rPh>
    <rPh sb="8" eb="9">
      <t>ネン</t>
    </rPh>
    <rPh sb="9" eb="10">
      <t>ガンネン</t>
    </rPh>
    <rPh sb="11" eb="12">
      <t>ガツ</t>
    </rPh>
    <rPh sb="17" eb="18">
      <t>ネン</t>
    </rPh>
    <rPh sb="20" eb="21">
      <t>ガツ</t>
    </rPh>
    <phoneticPr fontId="1"/>
  </si>
  <si>
    <t>三城こども園</t>
    <rPh sb="5" eb="6">
      <t>エン</t>
    </rPh>
    <phoneticPr fontId="4"/>
  </si>
  <si>
    <t>日新こども園</t>
    <rPh sb="0" eb="2">
      <t>ニッシン</t>
    </rPh>
    <phoneticPr fontId="4"/>
  </si>
  <si>
    <t>荒崎こども園</t>
    <rPh sb="0" eb="2">
      <t>アラサキ</t>
    </rPh>
    <phoneticPr fontId="4"/>
  </si>
  <si>
    <t>８　令和8年4月以降、荒崎こども園では太陽光発電設備による自家発電を導入するため、本書に記載の予定使用電力量は、自家発電分を控除した電力購入予定量を示すものとする。</t>
    <rPh sb="11" eb="13">
      <t>アラサキ</t>
    </rPh>
    <rPh sb="16" eb="17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</si>
</sst>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#,##0;&quot;▲ &quot;#,##0"/>
    <numFmt numFmtId="177" formatCode="#,##0_ "/>
    <numFmt numFmtId="178" formatCode="#,###&quot;か月&quot;"/>
    <numFmt numFmtId="179" formatCode="#,##0.00_ "/>
    <numFmt numFmtId="180" formatCode="#,##0_);[Red]\(#,##0\)"/>
  </numFmts>
  <fonts count="12" x14ac:knownFonts="1">
    <font>
      <sz val="11"/>
      <name val="ＭＳ Ｐゴシック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20"/>
      <name val="ＭＳ ゴシック"/>
      <family val="3"/>
      <charset val="128"/>
    </font>
    <font>
      <b/>
      <sz val="10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auto="1"/>
      </left>
      <right style="thick">
        <color auto="1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/>
  </cellStyleXfs>
  <cellXfs count="49">
    <xf numFmtId="0" fontId="0" fillId="0" borderId="0" xfId="0"/>
    <xf numFmtId="0" fontId="5" fillId="0" borderId="0" xfId="0" applyFont="1" applyProtection="1"/>
    <xf numFmtId="0" fontId="6" fillId="0" borderId="14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5" fillId="0" borderId="0" xfId="0" applyFont="1"/>
    <xf numFmtId="177" fontId="10" fillId="0" borderId="6" xfId="0" applyNumberFormat="1" applyFont="1" applyBorder="1"/>
    <xf numFmtId="0" fontId="10" fillId="0" borderId="2" xfId="0" applyFont="1" applyBorder="1"/>
    <xf numFmtId="177" fontId="10" fillId="0" borderId="11" xfId="0" applyNumberFormat="1" applyFont="1" applyBorder="1"/>
    <xf numFmtId="179" fontId="10" fillId="0" borderId="11" xfId="0" applyNumberFormat="1" applyFont="1" applyBorder="1"/>
    <xf numFmtId="0" fontId="10" fillId="0" borderId="0" xfId="0" applyFont="1"/>
    <xf numFmtId="3" fontId="0" fillId="0" borderId="0" xfId="0" applyNumberFormat="1"/>
    <xf numFmtId="0" fontId="9" fillId="0" borderId="2" xfId="5" applyFont="1" applyBorder="1" applyAlignment="1">
      <alignment horizontal="center" vertical="center"/>
    </xf>
    <xf numFmtId="0" fontId="9" fillId="0" borderId="2" xfId="5" applyFont="1" applyBorder="1" applyAlignment="1">
      <alignment vertical="center" shrinkToFit="1"/>
    </xf>
    <xf numFmtId="178" fontId="9" fillId="0" borderId="2" xfId="5" applyNumberFormat="1" applyFont="1" applyBorder="1" applyAlignment="1">
      <alignment horizontal="center"/>
    </xf>
    <xf numFmtId="180" fontId="9" fillId="0" borderId="2" xfId="5" applyNumberFormat="1" applyFont="1" applyBorder="1" applyAlignment="1">
      <alignment horizontal="right" shrinkToFit="1"/>
    </xf>
    <xf numFmtId="177" fontId="9" fillId="0" borderId="6" xfId="5" applyNumberFormat="1" applyFont="1" applyBorder="1"/>
    <xf numFmtId="179" fontId="10" fillId="2" borderId="10" xfId="5" applyNumberFormat="1" applyFont="1" applyFill="1" applyBorder="1"/>
    <xf numFmtId="177" fontId="10" fillId="0" borderId="2" xfId="5" applyNumberFormat="1" applyFont="1" applyBorder="1"/>
    <xf numFmtId="180" fontId="11" fillId="0" borderId="2" xfId="0" applyNumberFormat="1" applyFont="1" applyBorder="1" applyAlignment="1">
      <alignment horizontal="right"/>
    </xf>
    <xf numFmtId="179" fontId="10" fillId="0" borderId="7" xfId="5" applyNumberFormat="1" applyFont="1" applyBorder="1"/>
    <xf numFmtId="179" fontId="10" fillId="0" borderId="6" xfId="0" applyNumberFormat="1" applyFont="1" applyBorder="1"/>
    <xf numFmtId="179" fontId="10" fillId="0" borderId="6" xfId="5" applyNumberFormat="1" applyFont="1" applyBorder="1"/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77" fontId="10" fillId="0" borderId="3" xfId="0" applyNumberFormat="1" applyFont="1" applyBorder="1" applyAlignment="1">
      <alignment horizontal="right" vertical="center"/>
    </xf>
    <xf numFmtId="177" fontId="10" fillId="0" borderId="13" xfId="0" applyNumberFormat="1" applyFont="1" applyBorder="1" applyAlignment="1">
      <alignment horizontal="right" vertical="center"/>
    </xf>
    <xf numFmtId="0" fontId="9" fillId="0" borderId="12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7" xfId="0" applyFont="1" applyBorder="1" applyAlignment="1">
      <alignment horizontal="center"/>
    </xf>
    <xf numFmtId="0" fontId="10" fillId="0" borderId="6" xfId="0" applyFont="1" applyBorder="1" applyAlignment="1">
      <alignment horizontal="center" wrapText="1"/>
    </xf>
    <xf numFmtId="0" fontId="10" fillId="0" borderId="17" xfId="0" applyFont="1" applyBorder="1" applyAlignment="1">
      <alignment horizontal="center" wrapText="1"/>
    </xf>
    <xf numFmtId="0" fontId="10" fillId="0" borderId="15" xfId="0" applyFont="1" applyBorder="1" applyAlignment="1">
      <alignment horizontal="center" wrapText="1"/>
    </xf>
    <xf numFmtId="0" fontId="10" fillId="0" borderId="18" xfId="0" applyFont="1" applyBorder="1" applyAlignment="1">
      <alignment horizontal="center" wrapText="1"/>
    </xf>
    <xf numFmtId="0" fontId="10" fillId="0" borderId="20" xfId="0" applyFont="1" applyBorder="1" applyAlignment="1">
      <alignment horizontal="center" wrapText="1"/>
    </xf>
    <xf numFmtId="0" fontId="10" fillId="0" borderId="16" xfId="0" applyFont="1" applyBorder="1" applyAlignment="1">
      <alignment horizontal="center" wrapText="1"/>
    </xf>
    <xf numFmtId="0" fontId="10" fillId="0" borderId="19" xfId="0" applyFont="1" applyBorder="1" applyAlignment="1">
      <alignment horizontal="center" wrapText="1"/>
    </xf>
    <xf numFmtId="0" fontId="7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shrinkToFit="1"/>
    </xf>
    <xf numFmtId="0" fontId="9" fillId="3" borderId="2" xfId="0" applyFont="1" applyFill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</cellXfs>
  <cellStyles count="6">
    <cellStyle name="パーセント 2" xfId="3" xr:uid="{00000000-0005-0000-0000-000000000000}"/>
    <cellStyle name="桁区切り 2" xfId="2" xr:uid="{00000000-0005-0000-0000-000001000000}"/>
    <cellStyle name="通貨 2" xfId="4" xr:uid="{00000000-0005-0000-0000-000002000000}"/>
    <cellStyle name="標準" xfId="0" builtinId="0"/>
    <cellStyle name="標準 2" xfId="1" xr:uid="{00000000-0005-0000-0000-000004000000}"/>
    <cellStyle name="標準 3" xfId="5" xr:uid="{C8F690AE-02D4-4A87-82C4-284007EE47C0}"/>
  </cellStyles>
  <dxfs count="1">
    <dxf>
      <fill>
        <patternFill>
          <bgColor indexed="43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213033</xdr:colOff>
      <xdr:row>0</xdr:row>
      <xdr:rowOff>154215</xdr:rowOff>
    </xdr:from>
    <xdr:ext cx="671271" cy="23339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265FD55-11FD-482B-8E35-7AD612E22D61}"/>
            </a:ext>
          </a:extLst>
        </xdr:cNvPr>
        <xdr:cNvSpPr txBox="1"/>
      </xdr:nvSpPr>
      <xdr:spPr>
        <a:xfrm>
          <a:off x="15182646" y="154215"/>
          <a:ext cx="671271" cy="23339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>
          <a:spAutoFit/>
        </a:bodyPr>
        <a:lstStyle/>
        <a:p>
          <a:pPr algn="ctr"/>
          <a:r>
            <a:rPr kumimoji="1" lang="ja-JP" altLang="en-US" sz="14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別紙３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5"/>
  <sheetViews>
    <sheetView showZeros="0" tabSelected="1" view="pageBreakPreview" topLeftCell="A4" zoomScale="93" zoomScaleNormal="25" zoomScaleSheetLayoutView="93" workbookViewId="0">
      <selection activeCell="F12" sqref="F12"/>
    </sheetView>
  </sheetViews>
  <sheetFormatPr defaultColWidth="9" defaultRowHeight="13.2" x14ac:dyDescent="0.2"/>
  <cols>
    <col min="1" max="1" width="4.88671875" style="1" bestFit="1" customWidth="1"/>
    <col min="2" max="2" width="26" style="1" customWidth="1"/>
    <col min="3" max="3" width="16.33203125" style="1" bestFit="1" customWidth="1"/>
    <col min="4" max="4" width="14.6640625" style="1" customWidth="1"/>
    <col min="5" max="5" width="14.44140625" style="1" customWidth="1"/>
    <col min="6" max="6" width="16.33203125" style="1" bestFit="1" customWidth="1"/>
    <col min="7" max="7" width="16" style="1" bestFit="1" customWidth="1"/>
    <col min="8" max="8" width="16.33203125" style="1" customWidth="1"/>
    <col min="9" max="9" width="14.77734375" style="1" bestFit="1" customWidth="1"/>
    <col min="10" max="10" width="16.33203125" style="1" customWidth="1"/>
    <col min="11" max="11" width="16" style="1" customWidth="1"/>
    <col min="12" max="12" width="14.77734375" style="1" bestFit="1" customWidth="1"/>
    <col min="13" max="13" width="16.33203125" style="1" customWidth="1"/>
    <col min="14" max="14" width="14.6640625" style="1" bestFit="1" customWidth="1"/>
    <col min="15" max="15" width="14.6640625" style="1" customWidth="1"/>
    <col min="16" max="16" width="20.6640625" style="1" customWidth="1"/>
    <col min="17" max="18" width="22.77734375" style="1" customWidth="1"/>
    <col min="19" max="16384" width="9" style="1"/>
  </cols>
  <sheetData>
    <row r="1" spans="1:15" ht="36" customHeight="1" x14ac:dyDescent="0.2"/>
    <row r="2" spans="1:15" ht="36" customHeight="1" x14ac:dyDescent="0.2"/>
    <row r="3" spans="1:15" ht="36.75" customHeight="1" x14ac:dyDescent="0.2">
      <c r="A3" s="40" t="s">
        <v>10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5" ht="36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3"/>
    </row>
    <row r="5" spans="1:15" s="4" customFormat="1" ht="25.5" customHeight="1" x14ac:dyDescent="0.2">
      <c r="A5" s="44" t="s">
        <v>0</v>
      </c>
      <c r="B5" s="45" t="s">
        <v>1</v>
      </c>
      <c r="C5" s="46" t="s">
        <v>57</v>
      </c>
      <c r="D5" s="47" t="s">
        <v>11</v>
      </c>
      <c r="E5" s="48" t="s">
        <v>12</v>
      </c>
      <c r="F5" s="41" t="s">
        <v>8</v>
      </c>
      <c r="G5" s="43"/>
      <c r="H5" s="43"/>
      <c r="I5" s="43"/>
      <c r="J5" s="43"/>
      <c r="K5" s="43"/>
      <c r="L5" s="43"/>
      <c r="M5" s="43"/>
      <c r="N5" s="43"/>
      <c r="O5" s="42"/>
    </row>
    <row r="6" spans="1:15" s="4" customFormat="1" ht="25.5" customHeight="1" thickBot="1" x14ac:dyDescent="0.25">
      <c r="A6" s="44"/>
      <c r="B6" s="45"/>
      <c r="C6" s="46"/>
      <c r="D6" s="47"/>
      <c r="E6" s="48"/>
      <c r="F6" s="41" t="s">
        <v>7</v>
      </c>
      <c r="G6" s="42"/>
      <c r="H6" s="41" t="s">
        <v>13</v>
      </c>
      <c r="I6" s="43"/>
      <c r="J6" s="43"/>
      <c r="K6" s="43"/>
      <c r="L6" s="43"/>
      <c r="M6" s="43"/>
      <c r="N6" s="42"/>
      <c r="O6" s="27" t="s">
        <v>14</v>
      </c>
    </row>
    <row r="7" spans="1:15" s="4" customFormat="1" ht="25.5" customHeight="1" thickTop="1" thickBot="1" x14ac:dyDescent="0.25">
      <c r="A7" s="44"/>
      <c r="B7" s="45"/>
      <c r="C7" s="46"/>
      <c r="D7" s="47"/>
      <c r="E7" s="48"/>
      <c r="F7" s="29" t="s">
        <v>15</v>
      </c>
      <c r="G7" s="31" t="s">
        <v>55</v>
      </c>
      <c r="H7" s="41" t="s">
        <v>4</v>
      </c>
      <c r="I7" s="43"/>
      <c r="J7" s="42"/>
      <c r="K7" s="41" t="s">
        <v>5</v>
      </c>
      <c r="L7" s="43"/>
      <c r="M7" s="42"/>
      <c r="N7" s="27" t="s">
        <v>16</v>
      </c>
      <c r="O7" s="27"/>
    </row>
    <row r="8" spans="1:15" s="4" customFormat="1" ht="30" customHeight="1" thickTop="1" x14ac:dyDescent="0.2">
      <c r="A8" s="44"/>
      <c r="B8" s="45"/>
      <c r="C8" s="46"/>
      <c r="D8" s="47"/>
      <c r="E8" s="48"/>
      <c r="F8" s="30"/>
      <c r="G8" s="32"/>
      <c r="H8" s="33" t="s">
        <v>17</v>
      </c>
      <c r="I8" s="29" t="s">
        <v>18</v>
      </c>
      <c r="J8" s="31" t="s">
        <v>19</v>
      </c>
      <c r="K8" s="35" t="s">
        <v>20</v>
      </c>
      <c r="L8" s="38" t="s">
        <v>21</v>
      </c>
      <c r="M8" s="31" t="s">
        <v>22</v>
      </c>
      <c r="N8" s="27"/>
      <c r="O8" s="27"/>
    </row>
    <row r="9" spans="1:15" s="4" customFormat="1" ht="30" customHeight="1" x14ac:dyDescent="0.2">
      <c r="A9" s="44"/>
      <c r="B9" s="45"/>
      <c r="C9" s="46"/>
      <c r="D9" s="47"/>
      <c r="E9" s="48"/>
      <c r="F9" s="30"/>
      <c r="G9" s="32"/>
      <c r="H9" s="33"/>
      <c r="I9" s="34"/>
      <c r="J9" s="31"/>
      <c r="K9" s="36"/>
      <c r="L9" s="39"/>
      <c r="M9" s="31"/>
      <c r="N9" s="27"/>
      <c r="O9" s="27"/>
    </row>
    <row r="10" spans="1:15" s="4" customFormat="1" ht="30" customHeight="1" x14ac:dyDescent="0.2">
      <c r="A10" s="44"/>
      <c r="B10" s="45"/>
      <c r="C10" s="46"/>
      <c r="D10" s="47"/>
      <c r="E10" s="48"/>
      <c r="F10" s="30"/>
      <c r="G10" s="32"/>
      <c r="H10" s="33"/>
      <c r="I10" s="34"/>
      <c r="J10" s="31"/>
      <c r="K10" s="36"/>
      <c r="L10" s="39"/>
      <c r="M10" s="31"/>
      <c r="N10" s="27"/>
      <c r="O10" s="27"/>
    </row>
    <row r="11" spans="1:15" s="4" customFormat="1" ht="30" customHeight="1" x14ac:dyDescent="0.2">
      <c r="A11" s="44"/>
      <c r="B11" s="45"/>
      <c r="C11" s="46"/>
      <c r="D11" s="47"/>
      <c r="E11" s="48"/>
      <c r="F11" s="30"/>
      <c r="G11" s="32"/>
      <c r="H11" s="33"/>
      <c r="I11" s="30"/>
      <c r="J11" s="32"/>
      <c r="K11" s="37"/>
      <c r="L11" s="34"/>
      <c r="M11" s="32"/>
      <c r="N11" s="28"/>
      <c r="O11" s="28"/>
    </row>
    <row r="12" spans="1:15" s="4" customFormat="1" ht="25.5" customHeight="1" x14ac:dyDescent="0.2">
      <c r="A12" s="11">
        <v>1</v>
      </c>
      <c r="B12" s="12" t="s">
        <v>58</v>
      </c>
      <c r="C12" s="13">
        <v>12</v>
      </c>
      <c r="D12" s="14">
        <v>43</v>
      </c>
      <c r="E12" s="15">
        <v>61909</v>
      </c>
      <c r="F12" s="16"/>
      <c r="G12" s="19">
        <f>ROUNDDOWN(D12*F12,2)*C12*0.85</f>
        <v>0</v>
      </c>
      <c r="H12" s="15">
        <v>17055</v>
      </c>
      <c r="I12" s="16"/>
      <c r="J12" s="19">
        <f>ROUNDDOWN(H12*I12,2)</f>
        <v>0</v>
      </c>
      <c r="K12" s="15">
        <f>E12-H12</f>
        <v>44854</v>
      </c>
      <c r="L12" s="16"/>
      <c r="M12" s="19">
        <f>ROUNDDOWN(K12*L12,2)</f>
        <v>0</v>
      </c>
      <c r="N12" s="21">
        <f>SUM(J12,M12)</f>
        <v>0</v>
      </c>
      <c r="O12" s="17">
        <f>SUM(G12,N12)</f>
        <v>0</v>
      </c>
    </row>
    <row r="13" spans="1:15" s="4" customFormat="1" ht="25.5" customHeight="1" x14ac:dyDescent="0.2">
      <c r="A13" s="11">
        <v>2</v>
      </c>
      <c r="B13" s="12" t="s">
        <v>59</v>
      </c>
      <c r="C13" s="13">
        <v>12</v>
      </c>
      <c r="D13" s="14">
        <v>95</v>
      </c>
      <c r="E13" s="18">
        <v>90753</v>
      </c>
      <c r="F13" s="16"/>
      <c r="G13" s="19">
        <f>ROUNDDOWN(D13*F13,2)*C13*0.85</f>
        <v>0</v>
      </c>
      <c r="H13" s="15">
        <v>30029</v>
      </c>
      <c r="I13" s="16"/>
      <c r="J13" s="19">
        <f>ROUNDDOWN(H13*I13,2)</f>
        <v>0</v>
      </c>
      <c r="K13" s="15">
        <f>E13-H13</f>
        <v>60724</v>
      </c>
      <c r="L13" s="16"/>
      <c r="M13" s="19">
        <f>ROUNDDOWN(K13*L13,2)</f>
        <v>0</v>
      </c>
      <c r="N13" s="21">
        <f t="shared" ref="N13:N14" si="0">SUM(J13,M13)</f>
        <v>0</v>
      </c>
      <c r="O13" s="17">
        <f t="shared" ref="O13:O14" si="1">SUM(G13,N13)</f>
        <v>0</v>
      </c>
    </row>
    <row r="14" spans="1:15" s="4" customFormat="1" ht="25.5" customHeight="1" x14ac:dyDescent="0.2">
      <c r="A14" s="11">
        <v>3</v>
      </c>
      <c r="B14" s="12" t="s">
        <v>60</v>
      </c>
      <c r="C14" s="13">
        <v>12</v>
      </c>
      <c r="D14" s="14">
        <v>87</v>
      </c>
      <c r="E14" s="15">
        <v>40389</v>
      </c>
      <c r="F14" s="16"/>
      <c r="G14" s="19">
        <f>ROUNDDOWN(D14*F14,2)*C14*0.85</f>
        <v>0</v>
      </c>
      <c r="H14" s="15">
        <v>4476</v>
      </c>
      <c r="I14" s="16"/>
      <c r="J14" s="19">
        <f>ROUNDDOWN(H14*I14,2)</f>
        <v>0</v>
      </c>
      <c r="K14" s="15">
        <f>E14-H14</f>
        <v>35913</v>
      </c>
      <c r="L14" s="16"/>
      <c r="M14" s="19">
        <f>ROUNDDOWN(K14*L14,2)</f>
        <v>0</v>
      </c>
      <c r="N14" s="21">
        <f t="shared" si="0"/>
        <v>0</v>
      </c>
      <c r="O14" s="17">
        <f t="shared" si="1"/>
        <v>0</v>
      </c>
    </row>
    <row r="15" spans="1:15" s="4" customFormat="1" ht="25.5" customHeight="1" thickBot="1" x14ac:dyDescent="0.25">
      <c r="A15" s="22" t="s">
        <v>6</v>
      </c>
      <c r="B15" s="23"/>
      <c r="C15" s="6"/>
      <c r="D15" s="5">
        <f>SUM(D12:D14)</f>
        <v>225</v>
      </c>
      <c r="E15" s="5">
        <f>SUM(E12:E14)</f>
        <v>193051</v>
      </c>
      <c r="F15" s="7"/>
      <c r="G15" s="20">
        <f t="shared" ref="G15:H15" si="2">SUM(G12:G14)</f>
        <v>0</v>
      </c>
      <c r="H15" s="5">
        <f t="shared" si="2"/>
        <v>51560</v>
      </c>
      <c r="I15" s="8"/>
      <c r="J15" s="20">
        <f t="shared" ref="J15:K15" si="3">SUM(J12:J14)</f>
        <v>0</v>
      </c>
      <c r="K15" s="5">
        <f t="shared" si="3"/>
        <v>141491</v>
      </c>
      <c r="L15" s="8"/>
      <c r="M15" s="20">
        <f t="shared" ref="M15:O15" si="4">SUM(M12:M14)</f>
        <v>0</v>
      </c>
      <c r="N15" s="20">
        <f t="shared" si="4"/>
        <v>0</v>
      </c>
      <c r="O15" s="5">
        <f t="shared" si="4"/>
        <v>0</v>
      </c>
    </row>
    <row r="16" spans="1:15" s="4" customFormat="1" ht="13.8" thickTop="1" x14ac:dyDescent="0.2">
      <c r="A16" s="9" t="s">
        <v>2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s="4" customFormat="1" x14ac:dyDescent="0.2">
      <c r="A17" s="9" t="s">
        <v>23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s="4" customFormat="1" x14ac:dyDescent="0.2">
      <c r="A18" s="9" t="s">
        <v>54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s="4" customFormat="1" x14ac:dyDescent="0.2">
      <c r="A19" s="9" t="s">
        <v>9</v>
      </c>
      <c r="B19" s="9"/>
      <c r="C19" s="9"/>
      <c r="D19" s="9"/>
      <c r="E19" s="9"/>
      <c r="F19" s="9"/>
      <c r="G19" s="9"/>
      <c r="H19" s="9"/>
      <c r="I19" s="9"/>
      <c r="J19" s="9"/>
      <c r="K19" s="24" t="s">
        <v>53</v>
      </c>
      <c r="L19" s="24"/>
      <c r="M19" s="24"/>
      <c r="N19" s="24"/>
      <c r="O19" s="25">
        <f>ROUNDDOWN(O15/1.1,0)</f>
        <v>0</v>
      </c>
    </row>
    <row r="20" spans="1:15" s="4" customFormat="1" x14ac:dyDescent="0.2">
      <c r="A20" s="9" t="s">
        <v>56</v>
      </c>
      <c r="B20" s="9"/>
      <c r="C20" s="9"/>
      <c r="D20" s="9"/>
      <c r="E20" s="9"/>
      <c r="F20" s="9"/>
      <c r="G20" s="9"/>
      <c r="H20" s="9"/>
      <c r="I20" s="9"/>
      <c r="J20" s="9"/>
      <c r="K20" s="24"/>
      <c r="L20" s="24"/>
      <c r="M20" s="24"/>
      <c r="N20" s="24"/>
      <c r="O20" s="26"/>
    </row>
    <row r="21" spans="1:15" s="4" customFormat="1" x14ac:dyDescent="0.2">
      <c r="A21" s="9" t="s">
        <v>24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9" t="s">
        <v>25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9" t="s">
        <v>26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9" t="s">
        <v>3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x14ac:dyDescent="0.2">
      <c r="A25" s="9" t="s">
        <v>61</v>
      </c>
    </row>
  </sheetData>
  <mergeCells count="24">
    <mergeCell ref="A3:O3"/>
    <mergeCell ref="F6:G6"/>
    <mergeCell ref="H6:N6"/>
    <mergeCell ref="F5:O5"/>
    <mergeCell ref="H7:J7"/>
    <mergeCell ref="K7:M7"/>
    <mergeCell ref="A5:A11"/>
    <mergeCell ref="B5:B11"/>
    <mergeCell ref="C5:C11"/>
    <mergeCell ref="D5:D11"/>
    <mergeCell ref="E5:E11"/>
    <mergeCell ref="A15:B15"/>
    <mergeCell ref="K19:N20"/>
    <mergeCell ref="O19:O20"/>
    <mergeCell ref="O6:O11"/>
    <mergeCell ref="F7:F11"/>
    <mergeCell ref="G7:G11"/>
    <mergeCell ref="N7:N11"/>
    <mergeCell ref="H8:H11"/>
    <mergeCell ref="I8:I11"/>
    <mergeCell ref="J8:J11"/>
    <mergeCell ref="K8:K11"/>
    <mergeCell ref="L8:L11"/>
    <mergeCell ref="M8:M11"/>
  </mergeCells>
  <phoneticPr fontId="1"/>
  <conditionalFormatting sqref="B12:B14">
    <cfRule type="expression" dxfId="0" priority="1" stopIfTrue="1">
      <formula>B12=""</formula>
    </cfRule>
  </conditionalFormatting>
  <dataValidations count="1">
    <dataValidation imeMode="disabled" allowBlank="1" showInputMessage="1" showErrorMessage="1" sqref="E13" xr:uid="{366442A0-0F54-41A8-A3CC-205F2CEF7796}"/>
  </dataValidations>
  <printOptions horizontalCentered="1"/>
  <pageMargins left="0.9055118110236221" right="0.9055118110236221" top="1.1417322834645669" bottom="1.1417322834645669" header="0.31496062992125984" footer="0.31496062992125984"/>
  <pageSetup paperSize="8" scale="8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A326F-EC80-467F-AA25-92481CBE7D01}">
  <dimension ref="B7:R14"/>
  <sheetViews>
    <sheetView workbookViewId="0">
      <selection activeCell="R9" sqref="R9:R14"/>
    </sheetView>
  </sheetViews>
  <sheetFormatPr defaultRowHeight="13.2" x14ac:dyDescent="0.2"/>
  <sheetData>
    <row r="7" spans="2:18" x14ac:dyDescent="0.2">
      <c r="B7" t="s">
        <v>35</v>
      </c>
      <c r="C7" t="s">
        <v>36</v>
      </c>
      <c r="D7" t="s">
        <v>37</v>
      </c>
      <c r="E7" t="s">
        <v>38</v>
      </c>
      <c r="F7" t="s">
        <v>40</v>
      </c>
    </row>
    <row r="8" spans="2:18" x14ac:dyDescent="0.2">
      <c r="E8" t="s">
        <v>39</v>
      </c>
      <c r="F8" t="s">
        <v>41</v>
      </c>
      <c r="G8" t="s">
        <v>42</v>
      </c>
      <c r="H8" t="s">
        <v>43</v>
      </c>
      <c r="I8" t="s">
        <v>44</v>
      </c>
      <c r="J8" t="s">
        <v>45</v>
      </c>
      <c r="K8" t="s">
        <v>46</v>
      </c>
      <c r="L8" t="s">
        <v>47</v>
      </c>
      <c r="M8" t="s">
        <v>48</v>
      </c>
      <c r="N8" t="s">
        <v>49</v>
      </c>
      <c r="O8" t="s">
        <v>50</v>
      </c>
      <c r="P8" t="s">
        <v>51</v>
      </c>
      <c r="Q8" t="s">
        <v>52</v>
      </c>
    </row>
    <row r="9" spans="2:18" x14ac:dyDescent="0.2">
      <c r="B9">
        <v>1</v>
      </c>
      <c r="C9" t="s">
        <v>27</v>
      </c>
      <c r="D9" t="s">
        <v>28</v>
      </c>
      <c r="E9">
        <v>620</v>
      </c>
      <c r="F9" s="10">
        <v>112152</v>
      </c>
      <c r="G9" s="10">
        <v>102476</v>
      </c>
      <c r="H9" s="10">
        <v>142838</v>
      </c>
      <c r="I9" s="10">
        <v>156407</v>
      </c>
      <c r="J9" s="10">
        <v>143405</v>
      </c>
      <c r="K9" s="10">
        <v>144178</v>
      </c>
      <c r="L9" s="10">
        <v>110153</v>
      </c>
      <c r="M9" s="10">
        <v>93876</v>
      </c>
      <c r="N9" s="10">
        <v>115176</v>
      </c>
      <c r="O9" s="10">
        <v>137995</v>
      </c>
      <c r="P9" s="10">
        <v>145482</v>
      </c>
      <c r="Q9" s="10">
        <v>123211</v>
      </c>
      <c r="R9" s="10">
        <f>SUM(O9:Q9)</f>
        <v>406688</v>
      </c>
    </row>
    <row r="10" spans="2:18" x14ac:dyDescent="0.2">
      <c r="B10">
        <v>2</v>
      </c>
      <c r="C10" t="s">
        <v>29</v>
      </c>
      <c r="D10" t="s">
        <v>28</v>
      </c>
      <c r="E10">
        <v>95</v>
      </c>
      <c r="F10" s="10">
        <v>6488</v>
      </c>
      <c r="G10" s="10">
        <v>5552</v>
      </c>
      <c r="H10" s="10">
        <v>8338</v>
      </c>
      <c r="I10" s="10">
        <v>9973</v>
      </c>
      <c r="J10" s="10">
        <v>10931</v>
      </c>
      <c r="K10" s="10">
        <v>8298</v>
      </c>
      <c r="L10" s="10">
        <v>4234</v>
      </c>
      <c r="M10" s="10">
        <v>4832</v>
      </c>
      <c r="N10" s="10">
        <v>7323</v>
      </c>
      <c r="O10" s="10">
        <v>9916</v>
      </c>
      <c r="P10" s="10">
        <v>9508</v>
      </c>
      <c r="Q10" s="10">
        <v>7635</v>
      </c>
      <c r="R10" s="10">
        <f t="shared" ref="R10:R14" si="0">SUM(O10:Q10)</f>
        <v>27059</v>
      </c>
    </row>
    <row r="11" spans="2:18" x14ac:dyDescent="0.2">
      <c r="B11">
        <v>3</v>
      </c>
      <c r="C11" t="s">
        <v>30</v>
      </c>
      <c r="D11" t="s">
        <v>28</v>
      </c>
      <c r="E11">
        <v>40</v>
      </c>
      <c r="F11" s="10">
        <v>4843</v>
      </c>
      <c r="G11" s="10">
        <v>4481</v>
      </c>
      <c r="H11" s="10">
        <v>5258</v>
      </c>
      <c r="I11" s="10">
        <v>5576</v>
      </c>
      <c r="J11" s="10">
        <v>5092</v>
      </c>
      <c r="K11" s="10">
        <v>4817</v>
      </c>
      <c r="L11" s="10">
        <v>3740</v>
      </c>
      <c r="M11" s="10">
        <v>3787</v>
      </c>
      <c r="N11" s="10">
        <v>4527</v>
      </c>
      <c r="O11" s="10">
        <v>5187</v>
      </c>
      <c r="P11" s="10">
        <v>5126</v>
      </c>
      <c r="Q11" s="10">
        <v>4755</v>
      </c>
      <c r="R11" s="10">
        <f t="shared" si="0"/>
        <v>15068</v>
      </c>
    </row>
    <row r="12" spans="2:18" x14ac:dyDescent="0.2">
      <c r="B12">
        <v>4</v>
      </c>
      <c r="C12" t="s">
        <v>31</v>
      </c>
      <c r="D12" t="s">
        <v>28</v>
      </c>
      <c r="E12">
        <v>75</v>
      </c>
      <c r="F12" s="10">
        <v>4835</v>
      </c>
      <c r="G12" s="10">
        <v>4456</v>
      </c>
      <c r="H12" s="10">
        <v>6586</v>
      </c>
      <c r="I12" s="10">
        <v>8727</v>
      </c>
      <c r="J12" s="10">
        <v>8502</v>
      </c>
      <c r="K12" s="10">
        <v>6447</v>
      </c>
      <c r="L12" s="10">
        <v>3267</v>
      </c>
      <c r="M12" s="10">
        <v>3322</v>
      </c>
      <c r="N12" s="10">
        <v>4488</v>
      </c>
      <c r="O12" s="10">
        <v>6083</v>
      </c>
      <c r="P12" s="10">
        <v>5970</v>
      </c>
      <c r="Q12" s="10">
        <v>4871</v>
      </c>
      <c r="R12" s="10">
        <f t="shared" si="0"/>
        <v>16924</v>
      </c>
    </row>
    <row r="13" spans="2:18" x14ac:dyDescent="0.2">
      <c r="B13">
        <v>5</v>
      </c>
      <c r="C13" t="s">
        <v>32</v>
      </c>
      <c r="D13" t="s">
        <v>33</v>
      </c>
      <c r="E13">
        <v>155</v>
      </c>
      <c r="F13" s="10">
        <v>1473</v>
      </c>
      <c r="G13">
        <v>855</v>
      </c>
      <c r="H13">
        <v>913</v>
      </c>
      <c r="I13">
        <v>981</v>
      </c>
      <c r="J13">
        <v>859</v>
      </c>
      <c r="K13">
        <v>913</v>
      </c>
      <c r="L13" s="10">
        <v>1120</v>
      </c>
      <c r="M13" s="10">
        <v>1715</v>
      </c>
      <c r="N13" s="10">
        <v>1627</v>
      </c>
      <c r="O13" s="10">
        <v>1177</v>
      </c>
      <c r="P13" s="10">
        <v>4574</v>
      </c>
      <c r="Q13" s="10">
        <v>1229</v>
      </c>
      <c r="R13" s="10">
        <f t="shared" si="0"/>
        <v>6980</v>
      </c>
    </row>
    <row r="14" spans="2:18" x14ac:dyDescent="0.2">
      <c r="B14">
        <v>6</v>
      </c>
      <c r="C14" t="s">
        <v>34</v>
      </c>
      <c r="D14" t="s">
        <v>33</v>
      </c>
      <c r="E14">
        <v>296</v>
      </c>
      <c r="F14" s="10">
        <v>1261</v>
      </c>
      <c r="G14">
        <v>98</v>
      </c>
      <c r="H14">
        <v>447</v>
      </c>
      <c r="I14">
        <v>637</v>
      </c>
      <c r="J14">
        <v>394</v>
      </c>
      <c r="K14">
        <v>306</v>
      </c>
      <c r="L14">
        <v>944</v>
      </c>
      <c r="M14" s="10">
        <v>1033</v>
      </c>
      <c r="N14" s="10">
        <v>1454</v>
      </c>
      <c r="O14">
        <v>520</v>
      </c>
      <c r="P14" s="10">
        <v>8193</v>
      </c>
      <c r="Q14">
        <v>739</v>
      </c>
      <c r="R14" s="10">
        <f t="shared" si="0"/>
        <v>9452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別紙3</vt:lpstr>
      <vt:lpstr>Sheet1</vt:lpstr>
      <vt:lpstr>別紙3!Print_Area</vt:lpstr>
      <vt:lpstr>別紙3!Print_Titles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2025-10-28T08:10:18Z</cp:lastPrinted>
  <dcterms:modified xsi:type="dcterms:W3CDTF">2025-10-30T02:01:02Z</dcterms:modified>
</cp:coreProperties>
</file>